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120" yWindow="75" windowWidth="18975" windowHeight="11760"/>
  </bookViews>
  <sheets>
    <sheet name="Затраты" sheetId="1" r:id="rId1"/>
  </sheets>
  <calcPr calcId="145621"/>
  <webPublishing codePage="1252"/>
</workbook>
</file>

<file path=xl/calcChain.xml><?xml version="1.0" encoding="utf-8"?>
<calcChain xmlns="http://schemas.openxmlformats.org/spreadsheetml/2006/main">
  <c r="D29" i="1" l="1"/>
  <c r="C29" i="1"/>
  <c r="F12" i="1"/>
  <c r="F14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E5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15" i="1" s="1"/>
  <c r="E14" i="1"/>
  <c r="E13" i="1"/>
  <c r="F13" i="1" s="1"/>
  <c r="E12" i="1"/>
  <c r="E11" i="1"/>
  <c r="F11" i="1" s="1"/>
  <c r="E10" i="1"/>
  <c r="F10" i="1" s="1"/>
  <c r="E7" i="1"/>
  <c r="F7" i="1" s="1"/>
  <c r="E6" i="1"/>
  <c r="F6" i="1" s="1"/>
  <c r="F31" i="1"/>
  <c r="E29" i="1" l="1"/>
  <c r="F5" i="1"/>
</calcChain>
</file>

<file path=xl/sharedStrings.xml><?xml version="1.0" encoding="utf-8"?>
<sst xmlns="http://schemas.openxmlformats.org/spreadsheetml/2006/main" count="25" uniqueCount="21">
  <si>
    <t>Персонал</t>
  </si>
  <si>
    <t>Бюджет</t>
  </si>
  <si>
    <t>Фактические</t>
  </si>
  <si>
    <t>Другое</t>
  </si>
  <si>
    <t>Сумма затрат</t>
  </si>
  <si>
    <t xml:space="preserve">СМЕТА РАСХОДОВ </t>
  </si>
  <si>
    <t>Отклонения  (p.)</t>
  </si>
  <si>
    <t>Отклонения (%)</t>
  </si>
  <si>
    <t xml:space="preserve">клуб </t>
  </si>
  <si>
    <t xml:space="preserve">персонал </t>
  </si>
  <si>
    <t xml:space="preserve">Аренда </t>
  </si>
  <si>
    <t xml:space="preserve">Аренда  муз оборудования </t>
  </si>
  <si>
    <t>Отчет по мероприятию</t>
  </si>
  <si>
    <t xml:space="preserve">Наименование мероприятия </t>
  </si>
  <si>
    <t>Отклонения  (p.)2</t>
  </si>
  <si>
    <t>должность</t>
  </si>
  <si>
    <t xml:space="preserve">подпись </t>
  </si>
  <si>
    <t>ФИО</t>
  </si>
  <si>
    <t xml:space="preserve">Банкет </t>
  </si>
  <si>
    <t>Сувенирная продукция</t>
  </si>
  <si>
    <t>товар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</si>
</sst>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.0%"/>
  </numFmts>
  <fonts count="12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scheme val="minor"/>
    </font>
    <font>
      <sz val="10"/>
      <color theme="1"/>
      <name val="Franklin Gothic Medium"/>
      <family val="2"/>
      <scheme val="major"/>
    </font>
    <font>
      <sz val="12"/>
      <color theme="1"/>
      <name val="Franklin Gothic Medium"/>
      <family val="2"/>
      <scheme val="major"/>
    </font>
    <font>
      <sz val="8"/>
      <name val="Franklin Gothic Book"/>
      <family val="2"/>
      <scheme val="minor"/>
    </font>
    <font>
      <sz val="12"/>
      <color theme="1"/>
      <name val="Georgia"/>
      <family val="1"/>
      <charset val="204"/>
    </font>
    <font>
      <sz val="10"/>
      <color theme="1"/>
      <name val="Georgia"/>
      <family val="1"/>
      <charset val="204"/>
    </font>
    <font>
      <sz val="8"/>
      <name val="Georgia"/>
      <family val="1"/>
      <charset val="204"/>
    </font>
    <font>
      <sz val="10"/>
      <name val="Georgia"/>
      <family val="1"/>
      <charset val="204"/>
    </font>
    <font>
      <sz val="11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vertAlign val="subscript"/>
      <sz val="11"/>
      <color theme="1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>
      <alignment horizontal="left" vertical="center"/>
    </xf>
    <xf numFmtId="14" fontId="4" fillId="0" borderId="0"/>
    <xf numFmtId="0" fontId="3" fillId="0" borderId="0">
      <alignment horizontal="left"/>
    </xf>
  </cellStyleXfs>
  <cellXfs count="32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7" fillId="0" borderId="0" xfId="3" applyFont="1"/>
    <xf numFmtId="14" fontId="6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9" fontId="9" fillId="0" borderId="0" xfId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vertical="center"/>
    </xf>
    <xf numFmtId="0" fontId="9" fillId="0" borderId="1" xfId="0" applyFont="1" applyFill="1" applyBorder="1"/>
    <xf numFmtId="0" fontId="11" fillId="0" borderId="0" xfId="0" applyFont="1" applyFill="1" applyBorder="1"/>
    <xf numFmtId="164" fontId="9" fillId="3" borderId="0" xfId="0" applyNumberFormat="1" applyFont="1" applyFill="1" applyBorder="1" applyAlignment="1">
      <alignment vertical="center"/>
    </xf>
    <xf numFmtId="9" fontId="9" fillId="3" borderId="0" xfId="1" applyFont="1" applyFill="1" applyBorder="1" applyAlignment="1">
      <alignment vertical="center"/>
    </xf>
    <xf numFmtId="166" fontId="9" fillId="3" borderId="0" xfId="1" applyNumberFormat="1" applyFont="1" applyFill="1" applyBorder="1" applyAlignment="1">
      <alignment vertical="center"/>
    </xf>
    <xf numFmtId="166" fontId="9" fillId="3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3" borderId="0" xfId="0" applyFont="1" applyFill="1" applyProtection="1">
      <protection locked="0"/>
    </xf>
    <xf numFmtId="164" fontId="9" fillId="3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165" fontId="9" fillId="0" borderId="0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5" fillId="0" borderId="0" xfId="4" applyFont="1" applyAlignment="1">
      <alignment horizontal="left"/>
    </xf>
    <xf numFmtId="0" fontId="8" fillId="0" borderId="0" xfId="2" applyFo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</cellXfs>
  <cellStyles count="5">
    <cellStyle name="Company Name" xfId="2"/>
    <cellStyle name="Date" xfId="3"/>
    <cellStyle name="Название" xfId="4" builtinId="15" customBuiltin="1"/>
    <cellStyle name="Обычный" xfId="0" builtinId="0" customBuiltin="1"/>
    <cellStyle name="Процентный" xfId="1" builtinId="5"/>
  </cellStyles>
  <dxfs count="21">
    <dxf>
      <font>
        <strike val="0"/>
        <outline val="0"/>
        <shadow val="0"/>
        <u val="none"/>
        <vertAlign val="baseline"/>
        <name val="Georgia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Georgia"/>
        <scheme val="none"/>
      </font>
      <numFmt numFmtId="164" formatCode="_-* #,##0.00&quot;р.&quot;_-;\-* #,##0.00&quot;р.&quot;_-;_-* &quot;-&quot;??&quot;р.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Georgia"/>
        <scheme val="none"/>
      </font>
      <numFmt numFmtId="164" formatCode="_-* #,##0.00&quot;р.&quot;_-;\-* #,##0.00&quot;р.&quot;_-;_-* &quot;-&quot;??&quot;р.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Georgia"/>
        <scheme val="none"/>
      </font>
      <numFmt numFmtId="164" formatCode="_-* #,##0.00&quot;р.&quot;_-;\-* #,##0.00&quot;р.&quot;_-;_-* &quot;-&quot;??&quot;р.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9"/>
        <color theme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Georgia"/>
        <scheme val="none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Georgia"/>
        <scheme val="none"/>
      </font>
      <numFmt numFmtId="164" formatCode="_-* #,##0.00&quot;р.&quot;_-;\-* #,##0.00&quot;р.&quot;_-;_-* &quot;-&quot;??&quot;р.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Georgia"/>
        <scheme val="none"/>
      </font>
      <numFmt numFmtId="164" formatCode="_-* #,##0.00&quot;р.&quot;_-;\-* #,##0.00&quot;р.&quot;_-;_-* &quot;-&quot;??&quot;р.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Georgia"/>
        <scheme val="none"/>
      </font>
      <numFmt numFmtId="164" formatCode="_-* #,##0.00&quot;р.&quot;_-;\-* #,##0.00&quot;р.&quot;_-;_-* &quot;-&quot;??&quot;р.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Georgia"/>
        <scheme val="none"/>
      </font>
      <fill>
        <patternFill patternType="solid">
          <fgColor indexed="64"/>
          <bgColor theme="0" tint="-0.249977111117893"/>
        </patternFill>
      </fill>
      <alignment horizontal="general" vertical="center" textRotation="0" wrapText="0" indent="0" justifyLastLine="0" shrinkToFit="0" readingOrder="0"/>
    </dxf>
    <dxf>
      <font>
        <sz val="8"/>
        <color theme="1" tint="0.34998626667073579"/>
      </font>
      <fill>
        <patternFill>
          <bgColor theme="0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  <color theme="1" tint="0.34998626667073579"/>
      </font>
      <fill>
        <patternFill>
          <bgColor theme="6" tint="0.7999816888943144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9"/>
      </font>
    </dxf>
  </dxfs>
  <tableStyles count="1">
    <tableStyle name="Expense Budget" pivot="0" count="5">
      <tableStyleElement type="wholeTable" dxfId="20"/>
      <tableStyleElement type="headerRow" dxfId="19"/>
      <tableStyleElement type="totalRow" dxfId="18"/>
      <tableStyleElement type="firstRowStripe" dxfId="17"/>
      <tableStyleElement type="secondRowStripe" dxfId="16"/>
    </tableStyle>
  </tableStyles>
  <colors>
    <mruColors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380999</xdr:colOff>
      <xdr:row>0</xdr:row>
      <xdr:rowOff>19050</xdr:rowOff>
    </xdr:from>
    <xdr:to>
      <xdr:col>6</xdr:col>
      <xdr:colOff>19049</xdr:colOff>
      <xdr:row>2</xdr:row>
      <xdr:rowOff>180975</xdr:rowOff>
    </xdr:to>
    <xdr:pic>
      <xdr:nvPicPr>
        <xdr:cNvPr id="2" name="Рисунок 1" descr="C:\Users\Сергей\Downloads\log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924" y="19050"/>
          <a:ext cx="3095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5" name="Table16" displayName="Table16" ref="B4:F7" totalsRowShown="0" headerRowDxfId="15" dataDxfId="14">
  <autoFilter ref="B4:F7"/>
  <tableColumns count="5">
    <tableColumn id="1" name="Персонал" dataDxfId="13"/>
    <tableColumn id="2" name="Бюджет" dataDxfId="12"/>
    <tableColumn id="3" name="Фактические" dataDxfId="11"/>
    <tableColumn id="4" name="Отклонения  (p.)" dataDxfId="10">
      <calculatedColumnFormula>SUM(Table16[Бюджет]-Table16[Фактические])</calculatedColumnFormula>
    </tableColumn>
    <tableColumn id="5" name="Отклонения (%)" dataDxfId="9">
      <calculatedColumnFormula>IFERROR(SUM(Table16[Отклонения  (p.)]/Table16[Бюджет]),"")</calculatedColumnFormula>
    </tableColumn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6" name="Table27" displayName="Table27" ref="B9:F28" totalsRowShown="0" headerRowDxfId="8" dataDxfId="7" totalsRowDxfId="6">
  <autoFilter ref="B9:F28"/>
  <tableColumns count="5">
    <tableColumn id="1" name="товар услуги" dataDxfId="5" totalsRowDxfId="4"/>
    <tableColumn id="2" name="Бюджет" dataDxfId="3"/>
    <tableColumn id="3" name="Фактические" dataDxfId="2"/>
    <tableColumn id="4" name="Отклонения  (p.)" dataDxfId="1">
      <calculatedColumnFormula>SUM(Table27[Бюджет]-Table27[Фактические])</calculatedColumnFormula>
    </tableColumn>
    <tableColumn id="5" name="Отклонения  (p.)2" dataDxfId="0">
      <calculatedColumnFormula>IFERROR(SUM(Table27[Отклонения  (p.)]/Table27[Бюджет]),"")</calculatedColumnFormula>
    </tableColumn>
  </tableColumns>
  <tableStyleInfo name="TableStyleMedium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Горизонт">
      <a:dk1>
        <a:srgbClr val="000000"/>
      </a:dk1>
      <a:lt1>
        <a:srgbClr val="FFFFFF"/>
      </a:lt1>
      <a:dk2>
        <a:srgbClr val="1F2123"/>
      </a:dk2>
      <a:lt2>
        <a:srgbClr val="DC9E1F"/>
      </a:lt2>
      <a:accent1>
        <a:srgbClr val="7E97AD"/>
      </a:accent1>
      <a:accent2>
        <a:srgbClr val="CC8E60"/>
      </a:accent2>
      <a:accent3>
        <a:srgbClr val="7A6A60"/>
      </a:accent3>
      <a:accent4>
        <a:srgbClr val="B4936D"/>
      </a:accent4>
      <a:accent5>
        <a:srgbClr val="67787B"/>
      </a:accent5>
      <a:accent6>
        <a:srgbClr val="9D936F"/>
      </a:accent6>
      <a:hlink>
        <a:srgbClr val="646464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tabSelected="1" workbookViewId="0">
      <selection activeCell="I15" sqref="I15"/>
    </sheetView>
  </sheetViews>
  <sheetFormatPr defaultRowHeight="15.75" x14ac:dyDescent="0.3"/>
  <cols>
    <col min="1" max="1" width="1.109375" style="1" customWidth="1"/>
    <col min="2" max="2" width="21.109375" style="7" customWidth="1"/>
    <col min="3" max="4" width="10.77734375" style="7" customWidth="1"/>
    <col min="5" max="6" width="14.77734375" style="7" customWidth="1"/>
    <col min="7" max="16384" width="8.88671875" style="1"/>
  </cols>
  <sheetData>
    <row r="1" spans="2:6" s="2" customFormat="1" ht="30.75" customHeight="1" x14ac:dyDescent="0.25">
      <c r="B1" s="28" t="s">
        <v>5</v>
      </c>
      <c r="C1" s="28"/>
      <c r="D1" s="30"/>
      <c r="E1" s="30"/>
    </row>
    <row r="2" spans="2:6" s="4" customFormat="1" ht="15" customHeight="1" x14ac:dyDescent="0.3">
      <c r="B2" s="29" t="s">
        <v>12</v>
      </c>
      <c r="C2" s="29"/>
      <c r="D2" s="30"/>
      <c r="E2" s="30"/>
      <c r="F2" s="6"/>
    </row>
    <row r="3" spans="2:6" ht="15" customHeight="1" x14ac:dyDescent="0.3">
      <c r="B3" s="31" t="s">
        <v>13</v>
      </c>
      <c r="C3" s="31"/>
      <c r="D3" s="30"/>
      <c r="E3" s="30"/>
    </row>
    <row r="4" spans="2:6" s="3" customFormat="1" ht="15" customHeight="1" x14ac:dyDescent="0.3">
      <c r="B4" s="19" t="s">
        <v>0</v>
      </c>
      <c r="C4" s="19" t="s">
        <v>1</v>
      </c>
      <c r="D4" s="19" t="s">
        <v>2</v>
      </c>
      <c r="E4" s="19" t="s">
        <v>6</v>
      </c>
      <c r="F4" s="19" t="s">
        <v>7</v>
      </c>
    </row>
    <row r="5" spans="2:6" s="3" customFormat="1" x14ac:dyDescent="0.2">
      <c r="B5" s="20" t="s">
        <v>8</v>
      </c>
      <c r="C5" s="21">
        <v>500</v>
      </c>
      <c r="D5" s="21">
        <v>300</v>
      </c>
      <c r="E5" s="15">
        <f>SUM(Table16[Бюджет]-Table16[Фактические])</f>
        <v>200</v>
      </c>
      <c r="F5" s="17">
        <f>IFERROR(SUM(Table16[Отклонения  (p.)]/Table16[Бюджет]),"")</f>
        <v>0.4</v>
      </c>
    </row>
    <row r="6" spans="2:6" s="3" customFormat="1" x14ac:dyDescent="0.3">
      <c r="B6" s="22" t="s">
        <v>9</v>
      </c>
      <c r="C6" s="23"/>
      <c r="D6" s="23"/>
      <c r="E6" s="9">
        <f>SUM(Table16[Бюджет]-Table16[Фактические])</f>
        <v>0</v>
      </c>
      <c r="F6" s="10" t="str">
        <f>IFERROR(SUM(Table16[Отклонения  (p.)]/Table16[Бюджет]),"")</f>
        <v/>
      </c>
    </row>
    <row r="7" spans="2:6" s="3" customFormat="1" x14ac:dyDescent="0.3">
      <c r="B7" s="24" t="s">
        <v>3</v>
      </c>
      <c r="C7" s="21"/>
      <c r="D7" s="21"/>
      <c r="E7" s="15">
        <f>SUM(Table16[Бюджет]-Table16[Фактические])</f>
        <v>0</v>
      </c>
      <c r="F7" s="16" t="str">
        <f>IFERROR(SUM(Table16[Отклонения  (p.)]/Table16[Бюджет]),"")</f>
        <v/>
      </c>
    </row>
    <row r="8" spans="2:6" s="3" customFormat="1" x14ac:dyDescent="0.3">
      <c r="B8" s="25"/>
      <c r="C8" s="26"/>
      <c r="D8" s="26"/>
      <c r="E8" s="11"/>
      <c r="F8" s="10"/>
    </row>
    <row r="9" spans="2:6" s="3" customFormat="1" x14ac:dyDescent="0.3">
      <c r="B9" s="27" t="s">
        <v>20</v>
      </c>
      <c r="C9" s="27" t="s">
        <v>1</v>
      </c>
      <c r="D9" s="27" t="s">
        <v>2</v>
      </c>
      <c r="E9" s="19" t="s">
        <v>6</v>
      </c>
      <c r="F9" s="19" t="s">
        <v>14</v>
      </c>
    </row>
    <row r="10" spans="2:6" s="3" customFormat="1" x14ac:dyDescent="0.3">
      <c r="B10" s="24" t="s">
        <v>10</v>
      </c>
      <c r="C10" s="21">
        <v>200</v>
      </c>
      <c r="D10" s="21">
        <v>300</v>
      </c>
      <c r="E10" s="15">
        <f>SUM(Table27[Бюджет]-Table27[Фактические])</f>
        <v>-100</v>
      </c>
      <c r="F10" s="17">
        <f>IFERROR(SUM(Table27[Отклонения  (p.)]/Table27[Бюджет]),"")</f>
        <v>-0.5</v>
      </c>
    </row>
    <row r="11" spans="2:6" s="3" customFormat="1" x14ac:dyDescent="0.3">
      <c r="B11" s="22" t="s">
        <v>11</v>
      </c>
      <c r="C11" s="23">
        <v>400</v>
      </c>
      <c r="D11" s="23">
        <v>200</v>
      </c>
      <c r="E11" s="9">
        <f>SUM(Table27[Бюджет]-Table27[Фактические])</f>
        <v>200</v>
      </c>
      <c r="F11" s="12">
        <f>IFERROR(SUM(Table27[Отклонения  (p.)]/Table27[Бюджет]),"")</f>
        <v>0.5</v>
      </c>
    </row>
    <row r="12" spans="2:6" s="3" customFormat="1" x14ac:dyDescent="0.3">
      <c r="B12" s="24" t="s">
        <v>18</v>
      </c>
      <c r="C12" s="21"/>
      <c r="D12" s="21"/>
      <c r="E12" s="15">
        <f>SUM(Table27[Бюджет]-Table27[Фактические])</f>
        <v>0</v>
      </c>
      <c r="F12" s="18" t="str">
        <f>IFERROR(SUM(Table27[Отклонения  (p.)]/Table27[Бюджет]),"")</f>
        <v/>
      </c>
    </row>
    <row r="13" spans="2:6" s="3" customFormat="1" x14ac:dyDescent="0.3">
      <c r="B13" s="22" t="s">
        <v>19</v>
      </c>
      <c r="C13" s="23">
        <v>100</v>
      </c>
      <c r="D13" s="23">
        <v>100</v>
      </c>
      <c r="E13" s="9">
        <f>SUM(Table27[Бюджет]-Table27[Фактические])</f>
        <v>0</v>
      </c>
      <c r="F13" s="12">
        <f>IFERROR(SUM(Table27[Отклонения  (p.)]/Table27[Бюджет]),"")</f>
        <v>0</v>
      </c>
    </row>
    <row r="14" spans="2:6" s="3" customFormat="1" x14ac:dyDescent="0.3">
      <c r="B14" s="24"/>
      <c r="C14" s="21"/>
      <c r="D14" s="21"/>
      <c r="E14" s="15">
        <f>SUM(Table27[Бюджет]-Table27[Фактические])</f>
        <v>0</v>
      </c>
      <c r="F14" s="18" t="str">
        <f>IFERROR(SUM(Table27[Отклонения  (p.)]/Table27[Бюджет]),"")</f>
        <v/>
      </c>
    </row>
    <row r="15" spans="2:6" s="3" customFormat="1" x14ac:dyDescent="0.3">
      <c r="B15" s="22"/>
      <c r="C15" s="23"/>
      <c r="D15" s="23"/>
      <c r="E15" s="9">
        <f>SUM(Table27[Бюджет]-Table27[Фактические])</f>
        <v>0</v>
      </c>
      <c r="F15" s="12" t="str">
        <f>IFERROR(SUM(Table27[Отклонения  (p.)]/Table27[Бюджет]),"")</f>
        <v/>
      </c>
    </row>
    <row r="16" spans="2:6" s="3" customFormat="1" x14ac:dyDescent="0.3">
      <c r="B16" s="24"/>
      <c r="C16" s="21"/>
      <c r="D16" s="21"/>
      <c r="E16" s="15">
        <f>SUM(Table27[Бюджет]-Table27[Фактические])</f>
        <v>0</v>
      </c>
      <c r="F16" s="18" t="str">
        <f>IFERROR(SUM(Table27[Отклонения  (p.)]/Table27[Бюджет]),"")</f>
        <v/>
      </c>
    </row>
    <row r="17" spans="2:6" s="3" customFormat="1" x14ac:dyDescent="0.3">
      <c r="B17" s="22"/>
      <c r="C17" s="23"/>
      <c r="D17" s="23"/>
      <c r="E17" s="9">
        <f>SUM(Table27[Бюджет]-Table27[Фактические])</f>
        <v>0</v>
      </c>
      <c r="F17" s="12" t="str">
        <f>IFERROR(SUM(Table27[Отклонения  (p.)]/Table27[Бюджет]),"")</f>
        <v/>
      </c>
    </row>
    <row r="18" spans="2:6" s="3" customFormat="1" x14ac:dyDescent="0.3">
      <c r="B18" s="24"/>
      <c r="C18" s="21"/>
      <c r="D18" s="21"/>
      <c r="E18" s="15">
        <f>SUM(Table27[Бюджет]-Table27[Фактические])</f>
        <v>0</v>
      </c>
      <c r="F18" s="18" t="str">
        <f>IFERROR(SUM(Table27[Отклонения  (p.)]/Table27[Бюджет]),"")</f>
        <v/>
      </c>
    </row>
    <row r="19" spans="2:6" s="3" customFormat="1" x14ac:dyDescent="0.3">
      <c r="B19" s="22"/>
      <c r="C19" s="23"/>
      <c r="D19" s="23"/>
      <c r="E19" s="9">
        <f>SUM(Table27[Бюджет]-Table27[Фактические])</f>
        <v>0</v>
      </c>
      <c r="F19" s="12" t="str">
        <f>IFERROR(SUM(Table27[Отклонения  (p.)]/Table27[Бюджет]),"")</f>
        <v/>
      </c>
    </row>
    <row r="20" spans="2:6" s="3" customFormat="1" x14ac:dyDescent="0.3">
      <c r="B20" s="24"/>
      <c r="C20" s="21"/>
      <c r="D20" s="21"/>
      <c r="E20" s="15">
        <f>SUM(Table27[Бюджет]-Table27[Фактические])</f>
        <v>0</v>
      </c>
      <c r="F20" s="18" t="str">
        <f>IFERROR(SUM(Table27[Отклонения  (p.)]/Table27[Бюджет]),"")</f>
        <v/>
      </c>
    </row>
    <row r="21" spans="2:6" s="3" customFormat="1" x14ac:dyDescent="0.3">
      <c r="B21" s="22"/>
      <c r="C21" s="23"/>
      <c r="D21" s="23"/>
      <c r="E21" s="9">
        <f>SUM(Table27[Бюджет]-Table27[Фактические])</f>
        <v>0</v>
      </c>
      <c r="F21" s="12" t="str">
        <f>IFERROR(SUM(Table27[Отклонения  (p.)]/Table27[Бюджет]),"")</f>
        <v/>
      </c>
    </row>
    <row r="22" spans="2:6" s="3" customFormat="1" x14ac:dyDescent="0.3">
      <c r="B22" s="24"/>
      <c r="C22" s="21"/>
      <c r="D22" s="21"/>
      <c r="E22" s="15">
        <f>SUM(Table27[Бюджет]-Table27[Фактические])</f>
        <v>0</v>
      </c>
      <c r="F22" s="18" t="str">
        <f>IFERROR(SUM(Table27[Отклонения  (p.)]/Table27[Бюджет]),"")</f>
        <v/>
      </c>
    </row>
    <row r="23" spans="2:6" s="3" customFormat="1" x14ac:dyDescent="0.3">
      <c r="B23" s="22"/>
      <c r="C23" s="23"/>
      <c r="D23" s="23"/>
      <c r="E23" s="9">
        <f>SUM(Table27[Бюджет]-Table27[Фактические])</f>
        <v>0</v>
      </c>
      <c r="F23" s="12" t="str">
        <f>IFERROR(SUM(Table27[Отклонения  (p.)]/Table27[Бюджет]),"")</f>
        <v/>
      </c>
    </row>
    <row r="24" spans="2:6" s="3" customFormat="1" x14ac:dyDescent="0.3">
      <c r="B24" s="24"/>
      <c r="C24" s="21"/>
      <c r="D24" s="21"/>
      <c r="E24" s="15">
        <f>SUM(Table27[Бюджет]-Table27[Фактические])</f>
        <v>0</v>
      </c>
      <c r="F24" s="18" t="str">
        <f>IFERROR(SUM(Table27[Отклонения  (p.)]/Table27[Бюджет]),"")</f>
        <v/>
      </c>
    </row>
    <row r="25" spans="2:6" s="3" customFormat="1" x14ac:dyDescent="0.3">
      <c r="B25" s="22"/>
      <c r="C25" s="23"/>
      <c r="D25" s="23"/>
      <c r="E25" s="9">
        <f>SUM(Table27[Бюджет]-Table27[Фактические])</f>
        <v>0</v>
      </c>
      <c r="F25" s="12" t="str">
        <f>IFERROR(SUM(Table27[Отклонения  (p.)]/Table27[Бюджет]),"")</f>
        <v/>
      </c>
    </row>
    <row r="26" spans="2:6" s="3" customFormat="1" x14ac:dyDescent="0.3">
      <c r="B26" s="24"/>
      <c r="C26" s="21"/>
      <c r="D26" s="21"/>
      <c r="E26" s="15">
        <f>SUM(Table27[Бюджет]-Table27[Фактические])</f>
        <v>0</v>
      </c>
      <c r="F26" s="18" t="str">
        <f>IFERROR(SUM(Table27[Отклонения  (p.)]/Table27[Бюджет]),"")</f>
        <v/>
      </c>
    </row>
    <row r="27" spans="2:6" s="3" customFormat="1" x14ac:dyDescent="0.3">
      <c r="B27" s="22"/>
      <c r="C27" s="23"/>
      <c r="D27" s="23"/>
      <c r="E27" s="9">
        <f>SUM(Table27[Бюджет]-Table27[Фактические])</f>
        <v>0</v>
      </c>
      <c r="F27" s="12" t="str">
        <f>IFERROR(SUM(Table27[Отклонения  (p.)]/Table27[Бюджет]),"")</f>
        <v/>
      </c>
    </row>
    <row r="28" spans="2:6" s="3" customFormat="1" x14ac:dyDescent="0.3">
      <c r="B28" s="24" t="s">
        <v>3</v>
      </c>
      <c r="C28" s="21"/>
      <c r="D28" s="21"/>
      <c r="E28" s="15">
        <f>SUM(Table27[Бюджет]-Table27[Фактические])</f>
        <v>0</v>
      </c>
      <c r="F28" s="18" t="str">
        <f>IFERROR(SUM(Table27[Отклонения  (p.)]/Table27[Бюджет]),"")</f>
        <v/>
      </c>
    </row>
    <row r="29" spans="2:6" s="3" customFormat="1" x14ac:dyDescent="0.3">
      <c r="B29" s="8" t="s">
        <v>4</v>
      </c>
      <c r="C29" s="9">
        <f>SUM(Table16[Бюджет],Table27[Бюджет])</f>
        <v>1200</v>
      </c>
      <c r="D29" s="9">
        <f>SUM(Table16[Фактические],Table27[Фактические])</f>
        <v>900</v>
      </c>
      <c r="E29" s="9">
        <f>SUM(Table16[Отклонения  (p.)],Table27[Отклонения  (p.)])</f>
        <v>300</v>
      </c>
      <c r="F29" s="12" t="str">
        <f>IFERROR(SUM(Table27[[#Totals],[Отклонения  (p.)]]/Table27[[#Totals],[Бюджет]]),"")</f>
        <v/>
      </c>
    </row>
    <row r="31" spans="2:6" x14ac:dyDescent="0.3">
      <c r="F31" s="5">
        <f ca="1">NOW()</f>
        <v>43021.744513194448</v>
      </c>
    </row>
    <row r="33" spans="2:6" x14ac:dyDescent="0.3">
      <c r="B33" s="13"/>
      <c r="D33" s="13"/>
      <c r="F33" s="13"/>
    </row>
    <row r="34" spans="2:6" ht="18.75" x14ac:dyDescent="0.35">
      <c r="B34" s="14" t="s">
        <v>15</v>
      </c>
      <c r="D34" s="14" t="s">
        <v>16</v>
      </c>
      <c r="F34" s="14" t="s">
        <v>17</v>
      </c>
    </row>
  </sheetData>
  <sheetProtection password="CC13" sheet="1" objects="1" scenarios="1"/>
  <mergeCells count="4">
    <mergeCell ref="B1:C1"/>
    <mergeCell ref="B2:C2"/>
    <mergeCell ref="D1:E3"/>
    <mergeCell ref="B3:C3"/>
  </mergeCells>
  <printOptions horizontalCentered="1"/>
  <pageMargins left="0.59055118110236227" right="0.59055118110236227" top="0.74803149606299213" bottom="0.74803149606299213" header="0.23622047244094491" footer="0.23622047244094491"/>
  <pageSetup paperSize="9" orientation="portrait" horizontalDpi="4294967292" verticalDpi="300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Затраты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2006-06-14T18:51:55Z</dcterms:created>
  <dcterms:modified xsi:type="dcterms:W3CDTF">2017-10-13T12:56:14Z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ID">
    <vt:lpwstr>1049</vt:lpwstr>
  </property>
  <property fmtid="{D5CDD505-2E9C-101B-9397-08002B2CF9AE}" pid="3" name="_TemplateID">
    <vt:lpwstr>TC100899401049</vt:lpwstr>
  </property>
</Properties>
</file>